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3395" windowHeight="1054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<sst xmlns="http://schemas.openxmlformats.org/spreadsheetml/2006/main" count="50" uniqueCount="43">
  <si>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</si>
  <si>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</si>
  <si>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</si>
  <si>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</si>
  <si>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</si>
  <si>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</si>
  <si>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</si>
  <si>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</si>
  <si>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</si>
  <si>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</si>
  <si>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</si>
  <si>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</si>
  <si>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</si>
  <si>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</si>
  <si>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2018/19</t>
  </si>
  <si>
    <t>%</t>
  </si>
  <si>
    <t>Explanation Required?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</si>
  <si>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</si>
  <si>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</si>
  <si>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</si>
  <si>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</si>
  <si>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</si>
  <si>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</si>
  <si>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</si>
  <si>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</si>
  <si>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</si>
  <si>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</si>
  <si>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</si>
  <si>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</si>
  <si>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</si>
  <si>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</si>
  <si>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</si>
  <si>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</si>
  <si>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</si>
  <si>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</si>
  <si>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</si>
  <si>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</si>
  <si>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</si>
  <si>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 xml:space="preserve">Explanation of Variances </t>
  </si>
  <si>
    <t>2019/20</t>
  </si>
  <si>
    <t>Kirkoswald Parish Council</t>
  </si>
  <si>
    <t xml:space="preserve">After spending some of the reserve funds on the pathway to Eden Bridge and a major overall of the road signs throughout the parish, and considering the grant requests received, it was agreed to ask for a 15% increase, taking the precept to £14282 </t>
  </si>
  <si>
    <t>Grants received £10233, VAT reclaim £4384.26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</si>
</sst>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L9">
      <selection activeCell="N13" sqref="N13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11.2812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124.00390625" style="3" customWidth="1"/>
    <col min="15" max="22" width="9.140625" style="17" customWidth="1"/>
    <col min="23" max="16384" width="9.140625" style="3" customWidth="1"/>
  </cols>
  <sheetData>
    <row r="1" spans="1:12" ht="18">
      <c r="A1" s="49" t="s">
        <v>38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9"/>
    </row>
    <row r="2" spans="1:13" ht="15.75">
      <c r="A2" s="29" t="s">
        <v>17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37</v>
      </c>
    </row>
    <row r="5" spans="1:13" ht="83.25" customHeight="1">
      <c r="A5" s="47" t="s">
        <v>35</v>
      </c>
      <c r="B5" s="48"/>
      <c r="C5" s="48"/>
      <c r="D5" s="48"/>
      <c r="E5" s="48"/>
      <c r="F5" s="48"/>
      <c r="G5" s="48"/>
      <c r="H5" s="48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14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16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15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3" t="s">
        <v>2</v>
      </c>
      <c r="B11" s="43"/>
      <c r="C11" s="43"/>
      <c r="D11" s="8">
        <v>17495</v>
      </c>
      <c r="F11" s="8">
        <v>5729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4" t="s">
        <v>20</v>
      </c>
      <c r="B13" s="45"/>
      <c r="C13" s="46"/>
      <c r="D13" s="8">
        <v>12419</v>
      </c>
      <c r="F13" s="8">
        <v>14282</v>
      </c>
      <c r="G13" s="5">
        <f>F13-D13</f>
        <v>1863</v>
      </c>
      <c r="H13" s="6">
        <f>IF((D13&gt;F13),(D13-F13)/D13,IF(D13&lt;F13,-(D13-F13)/D13,IF(D13=F13,0)))</f>
        <v>0.15001207826717128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1</v>
      </c>
      <c r="L13" s="4" t="str">
        <f>IF(H13&lt;15%,"NO","YES")</f>
        <v>YES</v>
      </c>
      <c r="M13" s="10" t="str">
        <f>IF((L13="YES")*AND(I13+J13&lt;1),"Explanation not required, difference less than £200"," ")</f>
        <v> </v>
      </c>
      <c r="N13" s="13" t="s">
        <v>41</v>
      </c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397</v>
      </c>
      <c r="F15" s="8">
        <v>15077</v>
      </c>
      <c r="G15" s="5">
        <f>F15-D15</f>
        <v>14680</v>
      </c>
      <c r="H15" s="6">
        <f>IF((D15&gt;F15),(D15-F15)/D15,IF(D15&lt;F15,-(D15-F15)/D15,IF(D15=F15,0)))</f>
        <v>36.977329974811084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IF(H15&lt;15%,"NO","YES")</f>
        <v>YES</v>
      </c>
      <c r="M15" s="10" t="str">
        <f>IF((L15="YES")*AND(I15+J15&lt;1),"Explanation not required, difference less than £200"," ")</f>
        <v> </v>
      </c>
      <c r="N15" s="13" t="s">
        <v>42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3692</v>
      </c>
      <c r="F17" s="8">
        <v>4032</v>
      </c>
      <c r="G17" s="5">
        <f>F17-D17</f>
        <v>340</v>
      </c>
      <c r="H17" s="6">
        <f>IF((D17&gt;F17),(D17-F17)/D17,IF(D17&lt;F17,-(D17-F17)/D17,IF(D17=F17,0)))</f>
        <v>0.09209100758396534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IF(H17&lt;15%,"NO","YES")</f>
        <v>NO</v>
      </c>
      <c r="M17" s="10"/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20890</v>
      </c>
      <c r="F21" s="8">
        <v>21951</v>
      </c>
      <c r="G21" s="5">
        <f>F21-D21</f>
        <v>1061</v>
      </c>
      <c r="H21" s="6">
        <f>IF((D21&gt;F21),(D21-F21)/D21,IF(D21&lt;F21,-(D21-F21)/D21,IF(D21=F21,0)))</f>
        <v>0.0507898516036381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0</v>
      </c>
      <c r="L21" s="4" t="str">
        <f>IF(H21&lt;15%,"NO","YES")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5729</v>
      </c>
      <c r="F23" s="2">
        <f>F11+F13+F15-F17-F19-F21</f>
        <v>9105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5729</v>
      </c>
      <c r="F26" s="8">
        <v>9105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980</v>
      </c>
      <c r="F28" s="8">
        <v>15716</v>
      </c>
      <c r="G28" s="5">
        <f>F28-D28</f>
        <v>14736</v>
      </c>
      <c r="H28" s="6">
        <f>IF((D28&gt;F28),(D28-F28)/D28,IF(D28&lt;F28,-(D28-F28)/D28,IF(D28=F28,0)))</f>
        <v>15.036734693877552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IF(H28&lt;15%,"NO","YES")</f>
        <v>YES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36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Kirkoswald</cp:lastModifiedBy>
  <cp:lastPrinted>2020-08-29T12:09:09Z</cp:lastPrinted>
  <dcterms:created xsi:type="dcterms:W3CDTF">2012-07-11T10:01:28Z</dcterms:created>
  <dcterms:modified xsi:type="dcterms:W3CDTF">2020-08-29T12:14:51Z</dcterms:modified>
  <cp:category/>
  <cp:version/>
  <cp:contentType/>
  <cp:contentStatus/>
</cp:coreProperties>
</file>